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2020年1月份价格临时补贴资金测算表" sheetId="1" r:id="rId1"/>
    <sheet name="Sheet2" sheetId="2" r:id="rId2"/>
    <sheet name="Sheet3" sheetId="3" r:id="rId3"/>
  </sheets>
  <calcPr calcId="144525"/>
</workbook>
</file>

<file path=xl/sharedStrings.xml><?xml version="1.0" encoding="utf-8"?>
<sst xmlns="http://schemas.openxmlformats.org/spreadsheetml/2006/main" count="30">
  <si>
    <t>附件2</t>
  </si>
  <si>
    <t>2020年1月份德阳市价格临时补贴资金测算表</t>
  </si>
  <si>
    <t>区 县</t>
  </si>
  <si>
    <t>优抚对象（市退役军人局）</t>
  </si>
  <si>
    <t>低保对象（市民政局）</t>
  </si>
  <si>
    <t>特困人员（市民政局）</t>
  </si>
  <si>
    <t>领取失业
保险金人员（市人社局）</t>
  </si>
  <si>
    <t>困难学生</t>
  </si>
  <si>
    <t>停产、半停产国有困难企业职工和
破产改制企业托管人员</t>
  </si>
  <si>
    <t>累计发放</t>
  </si>
  <si>
    <t>（市人社局）</t>
  </si>
  <si>
    <t>（市教育局）</t>
  </si>
  <si>
    <t>（市国资委）</t>
  </si>
  <si>
    <t>合计</t>
  </si>
  <si>
    <t>其中</t>
  </si>
  <si>
    <t>城市(人)</t>
  </si>
  <si>
    <t>金额(元)</t>
  </si>
  <si>
    <t>农村(人)</t>
  </si>
  <si>
    <t>城镇(人)</t>
  </si>
  <si>
    <t>人数(人)</t>
  </si>
  <si>
    <t>旌阳区</t>
  </si>
  <si>
    <t>罗江区</t>
  </si>
  <si>
    <t>广汉市</t>
  </si>
  <si>
    <t>什邡市</t>
  </si>
  <si>
    <t>绵竹市</t>
  </si>
  <si>
    <t>中江县</t>
  </si>
  <si>
    <t>经开区</t>
  </si>
  <si>
    <t>高新区</t>
  </si>
  <si>
    <t>市本级</t>
  </si>
  <si>
    <t>备注：1、测算公式：德阳市价格临时补贴标准按月测算，价格临时补贴标准=全市城乡低保标准×全市城镇低收入基本生活费用价格指数同比涨幅。
         城市价格临时补贴标准:按71元/人.月执行；农村价格临时补贴标准:按48元/人.月执行。
      2、优抚对象、低保对象、特困人员、领取失业保险金人员分别按城市和农村低保标准测算的价格临时补贴标准执行；困难学生按城市低保标准测算的价格临时补贴标准执行。
      3、本次价格临时补贴最迟应在2020年3月10日前发放到补贴对象手中。</t>
  </si>
</sst>
</file>

<file path=xl/styles.xml><?xml version="1.0" encoding="utf-8"?>
<styleSheet xmlns="http://schemas.openxmlformats.org/spreadsheetml/2006/main">
  <numFmts count="8">
    <numFmt numFmtId="43" formatCode="_ * #,##0.00_ ;_ * \-#,##0.00_ ;_ * &quot;-&quot;??_ ;_ @_ "/>
    <numFmt numFmtId="176" formatCode="0.0%"/>
    <numFmt numFmtId="177" formatCode="0.00_);[Red]\(0.00\)"/>
    <numFmt numFmtId="178" formatCode="0_);[Red]\(0\)"/>
    <numFmt numFmtId="42" formatCode="_ &quot;￥&quot;* #,##0_ ;_ &quot;￥&quot;* \-#,##0_ ;_ &quot;￥&quot;* &quot;-&quot;_ ;_ @_ "/>
    <numFmt numFmtId="179" formatCode="0.000_);[Red]\(0.000\)"/>
    <numFmt numFmtId="44" formatCode="_ &quot;￥&quot;* #,##0.00_ ;_ &quot;￥&quot;* \-#,##0.00_ ;_ &quot;￥&quot;* &quot;-&quot;??_ ;_ @_ "/>
    <numFmt numFmtId="41" formatCode="_ * #,##0_ ;_ * \-#,##0_ ;_ * &quot;-&quot;_ ;_ @_ "/>
  </numFmts>
  <fonts count="32">
    <font>
      <sz val="11"/>
      <color theme="1"/>
      <name val="宋体"/>
      <charset val="134"/>
      <scheme val="minor"/>
    </font>
    <font>
      <sz val="16"/>
      <color indexed="8"/>
      <name val="仿宋_GB2312"/>
      <charset val="129"/>
    </font>
    <font>
      <sz val="10"/>
      <name val="宋体"/>
      <charset val="134"/>
    </font>
    <font>
      <sz val="10"/>
      <color indexed="8"/>
      <name val="宋体"/>
      <charset val="134"/>
    </font>
    <font>
      <sz val="16"/>
      <name val="黑体"/>
      <charset val="134"/>
    </font>
    <font>
      <sz val="26"/>
      <color indexed="8"/>
      <name val="方正小标宋简体"/>
      <charset val="134"/>
    </font>
    <font>
      <b/>
      <sz val="11"/>
      <name val="宋体"/>
      <charset val="134"/>
    </font>
    <font>
      <b/>
      <sz val="11"/>
      <color indexed="8"/>
      <name val="宋体"/>
      <charset val="134"/>
    </font>
    <font>
      <sz val="11"/>
      <name val="宋体"/>
      <charset val="134"/>
    </font>
    <font>
      <sz val="11"/>
      <color indexed="8"/>
      <name val="宋体"/>
      <charset val="134"/>
    </font>
    <font>
      <sz val="11"/>
      <color theme="1"/>
      <name val="宋体"/>
      <charset val="134"/>
    </font>
    <font>
      <sz val="11"/>
      <color rgb="FFFF0000"/>
      <name val="宋体"/>
      <charset val="134"/>
    </font>
    <font>
      <b/>
      <sz val="13"/>
      <color theme="3"/>
      <name val="宋体"/>
      <charset val="134"/>
      <scheme val="minor"/>
    </font>
    <font>
      <sz val="11"/>
      <color theme="1"/>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8" fillId="4" borderId="0" applyNumberFormat="0" applyBorder="0" applyAlignment="0" applyProtection="0">
      <alignment vertical="center"/>
    </xf>
    <xf numFmtId="0" fontId="20" fillId="8" borderId="0" applyNumberFormat="0" applyBorder="0" applyAlignment="0" applyProtection="0">
      <alignment vertical="center"/>
    </xf>
    <xf numFmtId="43" fontId="13" fillId="0" borderId="0" applyFont="0" applyFill="0" applyBorder="0" applyAlignment="0" applyProtection="0">
      <alignment vertical="center"/>
    </xf>
    <xf numFmtId="0" fontId="21" fillId="10"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2" borderId="5" applyNumberFormat="0" applyFont="0" applyAlignment="0" applyProtection="0">
      <alignment vertical="center"/>
    </xf>
    <xf numFmtId="0" fontId="21"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4" applyNumberFormat="0" applyFill="0" applyAlignment="0" applyProtection="0">
      <alignment vertical="center"/>
    </xf>
    <xf numFmtId="0" fontId="12" fillId="0" borderId="4" applyNumberFormat="0" applyFill="0" applyAlignment="0" applyProtection="0">
      <alignment vertical="center"/>
    </xf>
    <xf numFmtId="0" fontId="21" fillId="14" borderId="0" applyNumberFormat="0" applyBorder="0" applyAlignment="0" applyProtection="0">
      <alignment vertical="center"/>
    </xf>
    <xf numFmtId="0" fontId="16" fillId="0" borderId="6" applyNumberFormat="0" applyFill="0" applyAlignment="0" applyProtection="0">
      <alignment vertical="center"/>
    </xf>
    <xf numFmtId="0" fontId="21" fillId="12" borderId="0" applyNumberFormat="0" applyBorder="0" applyAlignment="0" applyProtection="0">
      <alignment vertical="center"/>
    </xf>
    <xf numFmtId="0" fontId="26" fillId="15" borderId="9" applyNumberFormat="0" applyAlignment="0" applyProtection="0">
      <alignment vertical="center"/>
    </xf>
    <xf numFmtId="0" fontId="27" fillId="15" borderId="7" applyNumberFormat="0" applyAlignment="0" applyProtection="0">
      <alignment vertical="center"/>
    </xf>
    <xf numFmtId="0" fontId="28" fillId="18" borderId="10" applyNumberFormat="0" applyAlignment="0" applyProtection="0">
      <alignment vertical="center"/>
    </xf>
    <xf numFmtId="0" fontId="18" fillId="21" borderId="0" applyNumberFormat="0" applyBorder="0" applyAlignment="0" applyProtection="0">
      <alignment vertical="center"/>
    </xf>
    <xf numFmtId="0" fontId="21" fillId="22" borderId="0" applyNumberFormat="0" applyBorder="0" applyAlignment="0" applyProtection="0">
      <alignment vertical="center"/>
    </xf>
    <xf numFmtId="0" fontId="25" fillId="0" borderId="8" applyNumberFormat="0" applyFill="0" applyAlignment="0" applyProtection="0">
      <alignment vertical="center"/>
    </xf>
    <xf numFmtId="0" fontId="29" fillId="0" borderId="11" applyNumberFormat="0" applyFill="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18" fillId="5" borderId="0" applyNumberFormat="0" applyBorder="0" applyAlignment="0" applyProtection="0">
      <alignment vertical="center"/>
    </xf>
    <xf numFmtId="0" fontId="21" fillId="2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21" fillId="29" borderId="0" applyNumberFormat="0" applyBorder="0" applyAlignment="0" applyProtection="0">
      <alignment vertical="center"/>
    </xf>
    <xf numFmtId="0" fontId="18" fillId="3" borderId="0" applyNumberFormat="0" applyBorder="0" applyAlignment="0" applyProtection="0">
      <alignment vertical="center"/>
    </xf>
    <xf numFmtId="0" fontId="21" fillId="9" borderId="0" applyNumberFormat="0" applyBorder="0" applyAlignment="0" applyProtection="0">
      <alignment vertical="center"/>
    </xf>
    <xf numFmtId="0" fontId="21" fillId="31" borderId="0" applyNumberFormat="0" applyBorder="0" applyAlignment="0" applyProtection="0">
      <alignment vertical="center"/>
    </xf>
    <xf numFmtId="0" fontId="18" fillId="26" borderId="0" applyNumberFormat="0" applyBorder="0" applyAlignment="0" applyProtection="0">
      <alignment vertical="center"/>
    </xf>
    <xf numFmtId="0" fontId="21" fillId="11"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2" fillId="0" borderId="0" xfId="0" applyFont="1" applyAlignment="1"/>
    <xf numFmtId="0" fontId="3" fillId="0" borderId="0" xfId="0" applyFont="1" applyAlignment="1"/>
    <xf numFmtId="0" fontId="3" fillId="0" borderId="0" xfId="0" applyFont="1" applyAlignment="1">
      <alignment horizontal="center" vertical="center"/>
    </xf>
    <xf numFmtId="178" fontId="3" fillId="0" borderId="0" xfId="0" applyNumberFormat="1" applyFont="1" applyAlignment="1"/>
    <xf numFmtId="178" fontId="0" fillId="0" borderId="0" xfId="0" applyNumberFormat="1" applyAlignment="1"/>
    <xf numFmtId="177" fontId="0" fillId="0" borderId="0" xfId="0" applyNumberFormat="1" applyAlignment="1"/>
    <xf numFmtId="176" fontId="0" fillId="0" borderId="0" xfId="0" applyNumberFormat="1" applyAlignment="1"/>
    <xf numFmtId="179" fontId="0" fillId="0" borderId="0" xfId="0" applyNumberFormat="1" applyAlignment="1"/>
    <xf numFmtId="0" fontId="0" fillId="0" borderId="0" xfId="0" applyAlignment="1"/>
    <xf numFmtId="0" fontId="4" fillId="0" borderId="0" xfId="0" applyFont="1" applyAlignment="1"/>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center" wrapText="1"/>
    </xf>
    <xf numFmtId="0" fontId="11" fillId="0" borderId="2" xfId="0" applyFont="1" applyBorder="1" applyAlignment="1">
      <alignment horizontal="center" vertical="center" wrapText="1"/>
    </xf>
    <xf numFmtId="178" fontId="3" fillId="0" borderId="0" xfId="0" applyNumberFormat="1" applyFont="1" applyBorder="1" applyAlignment="1"/>
    <xf numFmtId="0" fontId="9"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8"/>
  <sheetViews>
    <sheetView tabSelected="1" zoomScale="55" zoomScaleNormal="55" workbookViewId="0">
      <selection activeCell="AH3" sqref="$A3:$XFD4"/>
    </sheetView>
  </sheetViews>
  <sheetFormatPr defaultColWidth="9" defaultRowHeight="32.25" customHeight="1"/>
  <cols>
    <col min="1" max="1" width="8" style="4" customWidth="1"/>
    <col min="2" max="2" width="8.625" style="5" customWidth="1"/>
    <col min="3" max="3" width="9" style="5"/>
    <col min="4" max="4" width="8.625" style="5" customWidth="1"/>
    <col min="5" max="5" width="9" style="5"/>
    <col min="6" max="6" width="8.625" style="6" customWidth="1"/>
    <col min="7" max="7" width="9" style="6"/>
    <col min="8" max="8" width="8.625" style="6" customWidth="1"/>
    <col min="9" max="9" width="9" style="6"/>
    <col min="10" max="10" width="8.625" style="6" customWidth="1"/>
    <col min="11" max="11" width="9" style="6"/>
    <col min="12" max="12" width="8.625" style="6" customWidth="1"/>
    <col min="13" max="13" width="9" style="6"/>
    <col min="14" max="14" width="8.625" style="6" customWidth="1"/>
    <col min="15" max="15" width="9" style="6"/>
    <col min="16" max="16" width="8.625" style="6" customWidth="1"/>
    <col min="17" max="17" width="9" style="6"/>
    <col min="18" max="18" width="8.625" style="6" customWidth="1"/>
    <col min="19" max="19" width="9" style="6"/>
    <col min="20" max="20" width="8.625" style="6" customWidth="1"/>
    <col min="21" max="21" width="9" style="7"/>
    <col min="22" max="22" width="8.625" style="7" customWidth="1"/>
    <col min="23" max="23" width="9" style="7"/>
    <col min="24" max="24" width="8.625" style="6" customWidth="1"/>
    <col min="25" max="25" width="9" style="6"/>
    <col min="26" max="26" width="8.625" style="6" customWidth="1"/>
    <col min="27" max="27" width="8.75" style="6" customWidth="1"/>
    <col min="28" max="28" width="8.75" style="7" customWidth="1"/>
    <col min="29" max="29" width="9" style="7"/>
    <col min="30" max="30" width="8.75" style="7" customWidth="1"/>
    <col min="31" max="31" width="9" style="7"/>
    <col min="32" max="32" width="8.625" style="7" customWidth="1"/>
    <col min="33" max="33" width="9" style="7"/>
    <col min="34" max="34" width="9" style="8"/>
    <col min="35" max="35" width="9" style="9"/>
    <col min="36" max="37" width="9" style="10"/>
    <col min="38" max="38" width="9" style="8"/>
    <col min="39" max="39" width="9" style="11"/>
    <col min="40" max="42" width="9" style="8"/>
    <col min="43" max="16384" width="9" style="12"/>
  </cols>
  <sheetData>
    <row r="1" customHeight="1" spans="1:1">
      <c r="A1" s="13" t="s">
        <v>0</v>
      </c>
    </row>
    <row r="2" ht="56.25" customHeight="1" spans="1:42">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2"/>
      <c r="AI2" s="12"/>
      <c r="AJ2" s="12"/>
      <c r="AK2" s="12"/>
      <c r="AL2" s="12"/>
      <c r="AM2" s="12"/>
      <c r="AN2" s="12"/>
      <c r="AO2" s="12"/>
      <c r="AP2" s="12"/>
    </row>
    <row r="3" s="1" customFormat="1" ht="55.5" customHeight="1" spans="1:33">
      <c r="A3" s="15" t="s">
        <v>2</v>
      </c>
      <c r="B3" s="16" t="s">
        <v>3</v>
      </c>
      <c r="C3" s="16"/>
      <c r="D3" s="16"/>
      <c r="E3" s="16"/>
      <c r="F3" s="16" t="s">
        <v>4</v>
      </c>
      <c r="G3" s="16"/>
      <c r="H3" s="16"/>
      <c r="I3" s="16"/>
      <c r="J3" s="16" t="s">
        <v>5</v>
      </c>
      <c r="K3" s="16"/>
      <c r="L3" s="16"/>
      <c r="M3" s="16"/>
      <c r="N3" s="16" t="s">
        <v>6</v>
      </c>
      <c r="O3" s="16"/>
      <c r="P3" s="16"/>
      <c r="Q3" s="16"/>
      <c r="R3" s="16" t="s">
        <v>7</v>
      </c>
      <c r="S3" s="16"/>
      <c r="T3" s="16"/>
      <c r="U3" s="16"/>
      <c r="V3" s="16" t="s">
        <v>8</v>
      </c>
      <c r="W3" s="16"/>
      <c r="X3" s="16"/>
      <c r="Y3" s="16"/>
      <c r="Z3" s="16"/>
      <c r="AA3" s="16"/>
      <c r="AB3" s="16" t="s">
        <v>9</v>
      </c>
      <c r="AC3" s="16"/>
      <c r="AD3" s="16"/>
      <c r="AE3" s="16"/>
      <c r="AF3" s="16"/>
      <c r="AG3" s="16"/>
    </row>
    <row r="4" s="1" customFormat="1" ht="55.5" customHeight="1" spans="1:33">
      <c r="A4" s="15"/>
      <c r="B4" s="16"/>
      <c r="C4" s="16"/>
      <c r="D4" s="16"/>
      <c r="E4" s="16"/>
      <c r="F4" s="16"/>
      <c r="G4" s="16"/>
      <c r="H4" s="16"/>
      <c r="I4" s="16"/>
      <c r="J4" s="16"/>
      <c r="K4" s="16"/>
      <c r="L4" s="16"/>
      <c r="M4" s="16"/>
      <c r="N4" s="16"/>
      <c r="O4" s="16"/>
      <c r="P4" s="16"/>
      <c r="Q4" s="16"/>
      <c r="R4" s="16" t="s">
        <v>10</v>
      </c>
      <c r="S4" s="16"/>
      <c r="T4" s="16" t="s">
        <v>11</v>
      </c>
      <c r="U4" s="16"/>
      <c r="V4" s="16" t="s">
        <v>10</v>
      </c>
      <c r="W4" s="16"/>
      <c r="X4" s="16" t="s">
        <v>12</v>
      </c>
      <c r="Y4" s="16"/>
      <c r="Z4" s="16"/>
      <c r="AA4" s="16"/>
      <c r="AB4" s="16" t="s">
        <v>13</v>
      </c>
      <c r="AC4" s="16"/>
      <c r="AD4" s="16" t="s">
        <v>14</v>
      </c>
      <c r="AE4" s="16"/>
      <c r="AF4" s="16"/>
      <c r="AG4" s="16"/>
    </row>
    <row r="5" s="1" customFormat="1" ht="54" customHeight="1" spans="1:33">
      <c r="A5" s="15"/>
      <c r="B5" s="17" t="s">
        <v>15</v>
      </c>
      <c r="C5" s="17" t="s">
        <v>16</v>
      </c>
      <c r="D5" s="17" t="s">
        <v>17</v>
      </c>
      <c r="E5" s="17" t="s">
        <v>16</v>
      </c>
      <c r="F5" s="17" t="s">
        <v>15</v>
      </c>
      <c r="G5" s="17" t="s">
        <v>16</v>
      </c>
      <c r="H5" s="17" t="s">
        <v>17</v>
      </c>
      <c r="I5" s="17" t="s">
        <v>16</v>
      </c>
      <c r="J5" s="17" t="s">
        <v>15</v>
      </c>
      <c r="K5" s="17" t="s">
        <v>16</v>
      </c>
      <c r="L5" s="17" t="s">
        <v>17</v>
      </c>
      <c r="M5" s="17" t="s">
        <v>16</v>
      </c>
      <c r="N5" s="17" t="s">
        <v>18</v>
      </c>
      <c r="O5" s="17" t="s">
        <v>16</v>
      </c>
      <c r="P5" s="17" t="s">
        <v>17</v>
      </c>
      <c r="Q5" s="17" t="s">
        <v>16</v>
      </c>
      <c r="R5" s="17" t="s">
        <v>19</v>
      </c>
      <c r="S5" s="17" t="s">
        <v>16</v>
      </c>
      <c r="T5" s="17" t="s">
        <v>19</v>
      </c>
      <c r="U5" s="17" t="s">
        <v>16</v>
      </c>
      <c r="V5" s="17" t="s">
        <v>18</v>
      </c>
      <c r="W5" s="17" t="s">
        <v>16</v>
      </c>
      <c r="X5" s="17" t="s">
        <v>18</v>
      </c>
      <c r="Y5" s="17" t="s">
        <v>16</v>
      </c>
      <c r="Z5" s="17" t="s">
        <v>17</v>
      </c>
      <c r="AA5" s="17" t="s">
        <v>16</v>
      </c>
      <c r="AB5" s="17" t="s">
        <v>19</v>
      </c>
      <c r="AC5" s="17" t="s">
        <v>16</v>
      </c>
      <c r="AD5" s="17" t="s">
        <v>15</v>
      </c>
      <c r="AE5" s="17" t="s">
        <v>16</v>
      </c>
      <c r="AF5" s="17" t="s">
        <v>17</v>
      </c>
      <c r="AG5" s="17" t="s">
        <v>16</v>
      </c>
    </row>
    <row r="6" s="2" customFormat="1" ht="65.25" customHeight="1" spans="1:33">
      <c r="A6" s="18" t="s">
        <v>20</v>
      </c>
      <c r="B6" s="18">
        <v>1113</v>
      </c>
      <c r="C6" s="19">
        <f>B6*71</f>
        <v>79023</v>
      </c>
      <c r="D6" s="18">
        <v>2881</v>
      </c>
      <c r="E6" s="19">
        <f>D6*48</f>
        <v>138288</v>
      </c>
      <c r="F6" s="20">
        <v>2971</v>
      </c>
      <c r="G6" s="19">
        <f>F6*71</f>
        <v>210941</v>
      </c>
      <c r="H6" s="20">
        <v>2968</v>
      </c>
      <c r="I6" s="19">
        <f>H6*48</f>
        <v>142464</v>
      </c>
      <c r="J6" s="20">
        <v>130</v>
      </c>
      <c r="K6" s="19">
        <f>J6*71</f>
        <v>9230</v>
      </c>
      <c r="L6" s="20">
        <v>1125</v>
      </c>
      <c r="M6" s="19">
        <f>L6*48</f>
        <v>54000</v>
      </c>
      <c r="N6" s="19">
        <v>506</v>
      </c>
      <c r="O6" s="19">
        <f>N6*71</f>
        <v>35926</v>
      </c>
      <c r="P6" s="19"/>
      <c r="Q6" s="22"/>
      <c r="R6" s="18"/>
      <c r="S6" s="23"/>
      <c r="T6" s="18">
        <v>1502</v>
      </c>
      <c r="U6" s="19">
        <f>T6*71</f>
        <v>106642</v>
      </c>
      <c r="V6" s="19"/>
      <c r="W6" s="19"/>
      <c r="X6" s="19"/>
      <c r="Y6" s="19"/>
      <c r="Z6" s="19"/>
      <c r="AA6" s="22"/>
      <c r="AB6" s="19">
        <f>AD6+AF6</f>
        <v>13196</v>
      </c>
      <c r="AC6" s="19">
        <f>AE6+AG6</f>
        <v>776514</v>
      </c>
      <c r="AD6" s="19">
        <f>B6+F6+J6+N6+R6+T6+V6+X6</f>
        <v>6222</v>
      </c>
      <c r="AE6" s="19">
        <f>AD6*71</f>
        <v>441762</v>
      </c>
      <c r="AF6" s="19">
        <f>D6+H6+L6+P6+Z6</f>
        <v>6974</v>
      </c>
      <c r="AG6" s="19">
        <f>AF6*48</f>
        <v>334752</v>
      </c>
    </row>
    <row r="7" s="2" customFormat="1" ht="65.25" customHeight="1" spans="1:33">
      <c r="A7" s="18" t="s">
        <v>21</v>
      </c>
      <c r="B7" s="18">
        <v>304</v>
      </c>
      <c r="C7" s="19">
        <f t="shared" ref="C7:C15" si="0">B7*71</f>
        <v>21584</v>
      </c>
      <c r="D7" s="18">
        <v>2223</v>
      </c>
      <c r="E7" s="19">
        <f t="shared" ref="E7:E15" si="1">D7*48</f>
        <v>106704</v>
      </c>
      <c r="F7" s="20">
        <v>3687</v>
      </c>
      <c r="G7" s="19">
        <f t="shared" ref="G7:G15" si="2">F7*71</f>
        <v>261777</v>
      </c>
      <c r="H7" s="20">
        <v>3002</v>
      </c>
      <c r="I7" s="19">
        <f t="shared" ref="I7:I15" si="3">H7*48</f>
        <v>144096</v>
      </c>
      <c r="J7" s="20">
        <v>47</v>
      </c>
      <c r="K7" s="19">
        <f t="shared" ref="K7:K15" si="4">J7*71</f>
        <v>3337</v>
      </c>
      <c r="L7" s="20">
        <v>1558</v>
      </c>
      <c r="M7" s="19">
        <f t="shared" ref="M7:M15" si="5">L7*48</f>
        <v>74784</v>
      </c>
      <c r="N7" s="19">
        <v>185</v>
      </c>
      <c r="O7" s="19">
        <f t="shared" ref="O7:O15" si="6">N7*71</f>
        <v>13135</v>
      </c>
      <c r="P7" s="19"/>
      <c r="Q7" s="22"/>
      <c r="R7" s="18"/>
      <c r="S7" s="23"/>
      <c r="T7" s="18">
        <v>2708</v>
      </c>
      <c r="U7" s="19">
        <f t="shared" ref="U7:U15" si="7">T7*71</f>
        <v>192268</v>
      </c>
      <c r="V7" s="19"/>
      <c r="W7" s="19"/>
      <c r="X7" s="19"/>
      <c r="Y7" s="19"/>
      <c r="Z7" s="19"/>
      <c r="AA7" s="22"/>
      <c r="AB7" s="19">
        <f t="shared" ref="AB7:AB15" si="8">AD7+AF7</f>
        <v>13714</v>
      </c>
      <c r="AC7" s="19">
        <f t="shared" ref="AC7:AC15" si="9">AE7+AG7</f>
        <v>817685</v>
      </c>
      <c r="AD7" s="19">
        <f t="shared" ref="AD7:AD15" si="10">B7+F7+J7+N7+R7+T7+V7+X7</f>
        <v>6931</v>
      </c>
      <c r="AE7" s="19">
        <f t="shared" ref="AE7:AE15" si="11">AD7*71</f>
        <v>492101</v>
      </c>
      <c r="AF7" s="19">
        <f t="shared" ref="AF7:AF15" si="12">D7+H7+L7+P7+Z7</f>
        <v>6783</v>
      </c>
      <c r="AG7" s="19">
        <f t="shared" ref="AG7:AG15" si="13">AF7*48</f>
        <v>325584</v>
      </c>
    </row>
    <row r="8" s="2" customFormat="1" ht="65.25" customHeight="1" spans="1:33">
      <c r="A8" s="18" t="s">
        <v>22</v>
      </c>
      <c r="B8" s="18">
        <v>1372</v>
      </c>
      <c r="C8" s="19">
        <f t="shared" si="0"/>
        <v>97412</v>
      </c>
      <c r="D8" s="18">
        <v>3812</v>
      </c>
      <c r="E8" s="19">
        <f t="shared" si="1"/>
        <v>182976</v>
      </c>
      <c r="F8" s="20">
        <v>3325</v>
      </c>
      <c r="G8" s="19">
        <f t="shared" si="2"/>
        <v>236075</v>
      </c>
      <c r="H8" s="20">
        <v>5687</v>
      </c>
      <c r="I8" s="19">
        <f t="shared" si="3"/>
        <v>272976</v>
      </c>
      <c r="J8" s="20">
        <v>107</v>
      </c>
      <c r="K8" s="19">
        <f t="shared" si="4"/>
        <v>7597</v>
      </c>
      <c r="L8" s="20">
        <v>994</v>
      </c>
      <c r="M8" s="19">
        <f t="shared" si="5"/>
        <v>47712</v>
      </c>
      <c r="N8" s="19">
        <v>1122</v>
      </c>
      <c r="O8" s="19">
        <f t="shared" si="6"/>
        <v>79662</v>
      </c>
      <c r="P8" s="19"/>
      <c r="Q8" s="22"/>
      <c r="R8" s="18"/>
      <c r="S8" s="23"/>
      <c r="T8" s="18">
        <v>1417</v>
      </c>
      <c r="U8" s="19">
        <f t="shared" si="7"/>
        <v>100607</v>
      </c>
      <c r="V8" s="19"/>
      <c r="W8" s="19"/>
      <c r="X8" s="19"/>
      <c r="Y8" s="19"/>
      <c r="Z8" s="19"/>
      <c r="AA8" s="22"/>
      <c r="AB8" s="19">
        <f t="shared" si="8"/>
        <v>17836</v>
      </c>
      <c r="AC8" s="19">
        <f t="shared" si="9"/>
        <v>1025017</v>
      </c>
      <c r="AD8" s="19">
        <f t="shared" si="10"/>
        <v>7343</v>
      </c>
      <c r="AE8" s="19">
        <f t="shared" si="11"/>
        <v>521353</v>
      </c>
      <c r="AF8" s="19">
        <f t="shared" si="12"/>
        <v>10493</v>
      </c>
      <c r="AG8" s="19">
        <f t="shared" si="13"/>
        <v>503664</v>
      </c>
    </row>
    <row r="9" s="2" customFormat="1" ht="65.25" customHeight="1" spans="1:33">
      <c r="A9" s="18" t="s">
        <v>23</v>
      </c>
      <c r="B9" s="18">
        <v>432</v>
      </c>
      <c r="C9" s="19">
        <f t="shared" si="0"/>
        <v>30672</v>
      </c>
      <c r="D9" s="18">
        <v>3476</v>
      </c>
      <c r="E9" s="19">
        <f t="shared" si="1"/>
        <v>166848</v>
      </c>
      <c r="F9" s="20">
        <v>2647</v>
      </c>
      <c r="G9" s="19">
        <f t="shared" si="2"/>
        <v>187937</v>
      </c>
      <c r="H9" s="20">
        <v>7981</v>
      </c>
      <c r="I9" s="19">
        <f t="shared" si="3"/>
        <v>383088</v>
      </c>
      <c r="J9" s="20">
        <v>55</v>
      </c>
      <c r="K9" s="19">
        <f t="shared" si="4"/>
        <v>3905</v>
      </c>
      <c r="L9" s="20">
        <v>1425</v>
      </c>
      <c r="M9" s="19">
        <f t="shared" si="5"/>
        <v>68400</v>
      </c>
      <c r="N9" s="19">
        <v>1130</v>
      </c>
      <c r="O9" s="19">
        <f t="shared" si="6"/>
        <v>80230</v>
      </c>
      <c r="P9" s="19"/>
      <c r="Q9" s="22"/>
      <c r="R9" s="18"/>
      <c r="S9" s="23"/>
      <c r="T9" s="18">
        <v>1579</v>
      </c>
      <c r="U9" s="19">
        <f t="shared" si="7"/>
        <v>112109</v>
      </c>
      <c r="V9" s="19">
        <v>2</v>
      </c>
      <c r="W9" s="19">
        <f>V9*71</f>
        <v>142</v>
      </c>
      <c r="X9" s="19"/>
      <c r="Y9" s="19"/>
      <c r="Z9" s="19"/>
      <c r="AA9" s="22"/>
      <c r="AB9" s="19">
        <f t="shared" si="8"/>
        <v>18727</v>
      </c>
      <c r="AC9" s="19">
        <f t="shared" si="9"/>
        <v>1033331</v>
      </c>
      <c r="AD9" s="19">
        <f t="shared" si="10"/>
        <v>5845</v>
      </c>
      <c r="AE9" s="19">
        <f t="shared" si="11"/>
        <v>414995</v>
      </c>
      <c r="AF9" s="19">
        <f t="shared" si="12"/>
        <v>12882</v>
      </c>
      <c r="AG9" s="19">
        <f t="shared" si="13"/>
        <v>618336</v>
      </c>
    </row>
    <row r="10" s="2" customFormat="1" ht="65.25" customHeight="1" spans="1:33">
      <c r="A10" s="18" t="s">
        <v>24</v>
      </c>
      <c r="B10" s="18">
        <v>484</v>
      </c>
      <c r="C10" s="19">
        <f t="shared" si="0"/>
        <v>34364</v>
      </c>
      <c r="D10" s="18">
        <v>3767</v>
      </c>
      <c r="E10" s="19">
        <f t="shared" si="1"/>
        <v>180816</v>
      </c>
      <c r="F10" s="20">
        <v>6746</v>
      </c>
      <c r="G10" s="19">
        <f t="shared" si="2"/>
        <v>478966</v>
      </c>
      <c r="H10" s="20">
        <v>13313</v>
      </c>
      <c r="I10" s="19">
        <f t="shared" si="3"/>
        <v>639024</v>
      </c>
      <c r="J10" s="20">
        <v>95</v>
      </c>
      <c r="K10" s="19">
        <f t="shared" si="4"/>
        <v>6745</v>
      </c>
      <c r="L10" s="20">
        <v>3528</v>
      </c>
      <c r="M10" s="19">
        <f t="shared" si="5"/>
        <v>169344</v>
      </c>
      <c r="N10" s="19">
        <v>1116</v>
      </c>
      <c r="O10" s="19">
        <f t="shared" si="6"/>
        <v>79236</v>
      </c>
      <c r="P10" s="19"/>
      <c r="Q10" s="22"/>
      <c r="R10" s="18"/>
      <c r="S10" s="23"/>
      <c r="T10" s="18">
        <v>1557</v>
      </c>
      <c r="U10" s="19">
        <f t="shared" si="7"/>
        <v>110547</v>
      </c>
      <c r="V10" s="19"/>
      <c r="W10" s="19"/>
      <c r="X10" s="19"/>
      <c r="Y10" s="19"/>
      <c r="Z10" s="19"/>
      <c r="AA10" s="22"/>
      <c r="AB10" s="19">
        <f t="shared" si="8"/>
        <v>30606</v>
      </c>
      <c r="AC10" s="19">
        <f t="shared" si="9"/>
        <v>1699042</v>
      </c>
      <c r="AD10" s="19">
        <f t="shared" si="10"/>
        <v>9998</v>
      </c>
      <c r="AE10" s="19">
        <f t="shared" si="11"/>
        <v>709858</v>
      </c>
      <c r="AF10" s="19">
        <f t="shared" si="12"/>
        <v>20608</v>
      </c>
      <c r="AG10" s="19">
        <f t="shared" si="13"/>
        <v>989184</v>
      </c>
    </row>
    <row r="11" s="2" customFormat="1" ht="65.25" customHeight="1" spans="1:33">
      <c r="A11" s="18" t="s">
        <v>25</v>
      </c>
      <c r="B11" s="18">
        <v>1039</v>
      </c>
      <c r="C11" s="19">
        <f t="shared" si="0"/>
        <v>73769</v>
      </c>
      <c r="D11" s="18">
        <v>13102</v>
      </c>
      <c r="E11" s="19">
        <f t="shared" si="1"/>
        <v>628896</v>
      </c>
      <c r="F11" s="18">
        <v>3599</v>
      </c>
      <c r="G11" s="19">
        <f t="shared" si="2"/>
        <v>255529</v>
      </c>
      <c r="H11" s="18">
        <v>37357</v>
      </c>
      <c r="I11" s="19">
        <f t="shared" si="3"/>
        <v>1793136</v>
      </c>
      <c r="J11" s="18">
        <v>68</v>
      </c>
      <c r="K11" s="19">
        <f t="shared" si="4"/>
        <v>4828</v>
      </c>
      <c r="L11" s="18">
        <v>10864</v>
      </c>
      <c r="M11" s="19">
        <f t="shared" si="5"/>
        <v>521472</v>
      </c>
      <c r="N11" s="19">
        <v>340</v>
      </c>
      <c r="O11" s="19">
        <f t="shared" si="6"/>
        <v>24140</v>
      </c>
      <c r="P11" s="19"/>
      <c r="Q11" s="22"/>
      <c r="R11" s="18">
        <v>33</v>
      </c>
      <c r="S11" s="18">
        <f>R11*71</f>
        <v>2343</v>
      </c>
      <c r="T11" s="18">
        <v>4888</v>
      </c>
      <c r="U11" s="19">
        <f t="shared" si="7"/>
        <v>347048</v>
      </c>
      <c r="V11" s="19"/>
      <c r="W11" s="19"/>
      <c r="X11" s="19"/>
      <c r="Y11" s="19"/>
      <c r="Z11" s="19"/>
      <c r="AA11" s="22"/>
      <c r="AB11" s="19">
        <f t="shared" si="8"/>
        <v>71290</v>
      </c>
      <c r="AC11" s="19">
        <f t="shared" si="9"/>
        <v>3651161</v>
      </c>
      <c r="AD11" s="19">
        <f t="shared" si="10"/>
        <v>9967</v>
      </c>
      <c r="AE11" s="19">
        <f t="shared" si="11"/>
        <v>707657</v>
      </c>
      <c r="AF11" s="19">
        <f t="shared" si="12"/>
        <v>61323</v>
      </c>
      <c r="AG11" s="19">
        <f t="shared" si="13"/>
        <v>2943504</v>
      </c>
    </row>
    <row r="12" s="2" customFormat="1" ht="65.25" customHeight="1" spans="1:33">
      <c r="A12" s="18" t="s">
        <v>26</v>
      </c>
      <c r="B12" s="18">
        <v>367</v>
      </c>
      <c r="C12" s="19">
        <f t="shared" si="0"/>
        <v>26057</v>
      </c>
      <c r="D12" s="18"/>
      <c r="E12" s="19"/>
      <c r="F12" s="20">
        <v>870</v>
      </c>
      <c r="G12" s="19">
        <f t="shared" si="2"/>
        <v>61770</v>
      </c>
      <c r="H12" s="20">
        <v>41</v>
      </c>
      <c r="I12" s="19">
        <f t="shared" si="3"/>
        <v>1968</v>
      </c>
      <c r="J12" s="18">
        <v>5</v>
      </c>
      <c r="K12" s="19">
        <f t="shared" si="4"/>
        <v>355</v>
      </c>
      <c r="L12" s="18">
        <v>10</v>
      </c>
      <c r="M12" s="19">
        <f t="shared" si="5"/>
        <v>480</v>
      </c>
      <c r="N12" s="19"/>
      <c r="O12" s="19"/>
      <c r="P12" s="19"/>
      <c r="Q12" s="22"/>
      <c r="R12" s="18"/>
      <c r="S12" s="18"/>
      <c r="T12" s="18"/>
      <c r="U12" s="19"/>
      <c r="V12" s="19"/>
      <c r="W12" s="19"/>
      <c r="X12" s="19"/>
      <c r="Y12" s="19"/>
      <c r="Z12" s="19"/>
      <c r="AA12" s="22"/>
      <c r="AB12" s="19">
        <f t="shared" si="8"/>
        <v>1293</v>
      </c>
      <c r="AC12" s="19">
        <f t="shared" si="9"/>
        <v>90630</v>
      </c>
      <c r="AD12" s="19">
        <f t="shared" si="10"/>
        <v>1242</v>
      </c>
      <c r="AE12" s="19">
        <f t="shared" si="11"/>
        <v>88182</v>
      </c>
      <c r="AF12" s="19">
        <f t="shared" si="12"/>
        <v>51</v>
      </c>
      <c r="AG12" s="19">
        <f t="shared" si="13"/>
        <v>2448</v>
      </c>
    </row>
    <row r="13" s="2" customFormat="1" ht="65.25" customHeight="1" spans="1:33">
      <c r="A13" s="18" t="s">
        <v>27</v>
      </c>
      <c r="B13" s="19"/>
      <c r="C13" s="19"/>
      <c r="D13" s="19"/>
      <c r="E13" s="19"/>
      <c r="F13" s="19"/>
      <c r="G13" s="19"/>
      <c r="H13" s="19"/>
      <c r="I13" s="19"/>
      <c r="J13" s="18"/>
      <c r="K13" s="19"/>
      <c r="L13" s="18"/>
      <c r="M13" s="19"/>
      <c r="N13" s="19"/>
      <c r="O13" s="19"/>
      <c r="P13" s="22"/>
      <c r="Q13" s="22"/>
      <c r="R13" s="18"/>
      <c r="S13" s="18"/>
      <c r="T13" s="18"/>
      <c r="U13" s="19"/>
      <c r="V13" s="19"/>
      <c r="W13" s="19"/>
      <c r="X13" s="19"/>
      <c r="Y13" s="19"/>
      <c r="Z13" s="19"/>
      <c r="AA13" s="22"/>
      <c r="AB13" s="19">
        <f t="shared" si="8"/>
        <v>0</v>
      </c>
      <c r="AC13" s="19">
        <f t="shared" si="9"/>
        <v>0</v>
      </c>
      <c r="AD13" s="19">
        <f t="shared" si="10"/>
        <v>0</v>
      </c>
      <c r="AE13" s="19">
        <f t="shared" si="11"/>
        <v>0</v>
      </c>
      <c r="AF13" s="19">
        <f t="shared" si="12"/>
        <v>0</v>
      </c>
      <c r="AG13" s="19">
        <f t="shared" si="13"/>
        <v>0</v>
      </c>
    </row>
    <row r="14" s="2" customFormat="1" ht="65.25" customHeight="1" spans="1:33">
      <c r="A14" s="18" t="s">
        <v>28</v>
      </c>
      <c r="B14" s="19"/>
      <c r="C14" s="19"/>
      <c r="D14" s="19"/>
      <c r="E14" s="19"/>
      <c r="F14" s="19"/>
      <c r="G14" s="19"/>
      <c r="H14" s="19"/>
      <c r="I14" s="19"/>
      <c r="J14" s="18"/>
      <c r="K14" s="19"/>
      <c r="L14" s="18"/>
      <c r="M14" s="19"/>
      <c r="N14" s="19">
        <v>2471</v>
      </c>
      <c r="O14" s="19">
        <f t="shared" si="6"/>
        <v>175441</v>
      </c>
      <c r="P14" s="19"/>
      <c r="Q14" s="19"/>
      <c r="R14" s="18">
        <v>835</v>
      </c>
      <c r="S14" s="18">
        <f t="shared" ref="S14:S15" si="14">R14*71</f>
        <v>59285</v>
      </c>
      <c r="T14" s="18">
        <v>2244</v>
      </c>
      <c r="U14" s="19">
        <f t="shared" si="7"/>
        <v>159324</v>
      </c>
      <c r="V14" s="19">
        <v>115</v>
      </c>
      <c r="W14" s="19">
        <f t="shared" ref="W14:W15" si="15">V14*71</f>
        <v>8165</v>
      </c>
      <c r="X14" s="19">
        <v>2449</v>
      </c>
      <c r="Y14" s="19">
        <f>X14*71</f>
        <v>173879</v>
      </c>
      <c r="Z14" s="19">
        <v>43</v>
      </c>
      <c r="AA14" s="19">
        <f>Z14*48</f>
        <v>2064</v>
      </c>
      <c r="AB14" s="19">
        <f t="shared" si="8"/>
        <v>8157</v>
      </c>
      <c r="AC14" s="19">
        <f t="shared" si="9"/>
        <v>578158</v>
      </c>
      <c r="AD14" s="19">
        <f t="shared" si="10"/>
        <v>8114</v>
      </c>
      <c r="AE14" s="19">
        <f t="shared" si="11"/>
        <v>576094</v>
      </c>
      <c r="AF14" s="19">
        <f t="shared" si="12"/>
        <v>43</v>
      </c>
      <c r="AG14" s="19">
        <f t="shared" si="13"/>
        <v>2064</v>
      </c>
    </row>
    <row r="15" s="2" customFormat="1" ht="65.25" customHeight="1" spans="1:33">
      <c r="A15" s="18" t="s">
        <v>13</v>
      </c>
      <c r="B15" s="19">
        <f>B6+B7+B8+B9+B10+B11+B12+B13+B14</f>
        <v>5111</v>
      </c>
      <c r="C15" s="19">
        <f t="shared" si="0"/>
        <v>362881</v>
      </c>
      <c r="D15" s="19">
        <f>D6+D7+D8+D9+D10+D11+D12+D13+D14</f>
        <v>29261</v>
      </c>
      <c r="E15" s="19">
        <f t="shared" si="1"/>
        <v>1404528</v>
      </c>
      <c r="F15" s="19">
        <f>F6+F7+F8+F9+F10+F11+F12+F13+F14</f>
        <v>23845</v>
      </c>
      <c r="G15" s="19">
        <f t="shared" si="2"/>
        <v>1692995</v>
      </c>
      <c r="H15" s="19">
        <f>H6+H7+H8+H9+H10+H11+H12+H13+H14</f>
        <v>70349</v>
      </c>
      <c r="I15" s="19">
        <f t="shared" si="3"/>
        <v>3376752</v>
      </c>
      <c r="J15" s="18">
        <f>J6+J7+J8+J9+J10+J11+J12+J13+J14</f>
        <v>507</v>
      </c>
      <c r="K15" s="19">
        <f t="shared" si="4"/>
        <v>35997</v>
      </c>
      <c r="L15" s="18">
        <f>L6+L7+L8+L9+L10+L11+L12+L13+L14</f>
        <v>19504</v>
      </c>
      <c r="M15" s="19">
        <f t="shared" si="5"/>
        <v>936192</v>
      </c>
      <c r="N15" s="19">
        <f>N6+N7+N8+N9+N10+N11+N12+N13+N14</f>
        <v>6870</v>
      </c>
      <c r="O15" s="19">
        <f t="shared" si="6"/>
        <v>487770</v>
      </c>
      <c r="P15" s="19"/>
      <c r="Q15" s="19"/>
      <c r="R15" s="18">
        <v>868</v>
      </c>
      <c r="S15" s="18">
        <f t="shared" si="14"/>
        <v>61628</v>
      </c>
      <c r="T15" s="18">
        <f>T6+T7+T8+T9+T10+T11+T12+T13+T14</f>
        <v>15895</v>
      </c>
      <c r="U15" s="19">
        <f t="shared" si="7"/>
        <v>1128545</v>
      </c>
      <c r="V15" s="19">
        <v>117</v>
      </c>
      <c r="W15" s="19">
        <f t="shared" si="15"/>
        <v>8307</v>
      </c>
      <c r="X15" s="19">
        <v>2449</v>
      </c>
      <c r="Y15" s="19">
        <f>X15*71</f>
        <v>173879</v>
      </c>
      <c r="Z15" s="19">
        <v>43</v>
      </c>
      <c r="AA15" s="19">
        <f>Z15*48</f>
        <v>2064</v>
      </c>
      <c r="AB15" s="19">
        <f t="shared" si="8"/>
        <v>174819</v>
      </c>
      <c r="AC15" s="19">
        <f t="shared" si="9"/>
        <v>9671538</v>
      </c>
      <c r="AD15" s="19">
        <f t="shared" si="10"/>
        <v>55662</v>
      </c>
      <c r="AE15" s="19">
        <f t="shared" si="11"/>
        <v>3952002</v>
      </c>
      <c r="AF15" s="19">
        <f t="shared" si="12"/>
        <v>119157</v>
      </c>
      <c r="AG15" s="19">
        <f t="shared" si="13"/>
        <v>5719536</v>
      </c>
    </row>
    <row r="16" s="3" customFormat="1" ht="73.5" customHeight="1" spans="1:33">
      <c r="A16" s="21" t="s">
        <v>29</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5"/>
      <c r="AC16" s="25"/>
      <c r="AD16" s="25"/>
      <c r="AE16" s="25"/>
      <c r="AF16" s="25"/>
      <c r="AG16" s="25"/>
    </row>
    <row r="17" customHeight="1" spans="21:33">
      <c r="U17" s="24"/>
      <c r="V17" s="24"/>
      <c r="W17" s="24"/>
      <c r="AB17" s="24"/>
      <c r="AC17" s="24"/>
      <c r="AD17" s="24"/>
      <c r="AE17" s="24"/>
      <c r="AF17" s="24"/>
      <c r="AG17" s="24"/>
    </row>
    <row r="18" customHeight="1" spans="21:33">
      <c r="U18" s="24"/>
      <c r="V18" s="24"/>
      <c r="W18" s="24"/>
      <c r="AB18" s="24"/>
      <c r="AC18" s="24"/>
      <c r="AD18" s="24"/>
      <c r="AE18" s="24"/>
      <c r="AF18" s="24"/>
      <c r="AG18" s="24"/>
    </row>
  </sheetData>
  <mergeCells count="16">
    <mergeCell ref="A2:AG2"/>
    <mergeCell ref="R3:U3"/>
    <mergeCell ref="V3:AA3"/>
    <mergeCell ref="AB3:AG3"/>
    <mergeCell ref="R4:S4"/>
    <mergeCell ref="T4:U4"/>
    <mergeCell ref="V4:W4"/>
    <mergeCell ref="X4:AA4"/>
    <mergeCell ref="AB4:AC4"/>
    <mergeCell ref="AD4:AG4"/>
    <mergeCell ref="A16:AG16"/>
    <mergeCell ref="A3:A4"/>
    <mergeCell ref="B3:E4"/>
    <mergeCell ref="F3:I4"/>
    <mergeCell ref="J3:M4"/>
    <mergeCell ref="N3:Q4"/>
  </mergeCells>
  <printOptions horizontalCentered="1"/>
  <pageMargins left="0.511805555555556" right="0.511805555555556" top="0.747916666666667" bottom="0.747916666666667" header="0.314583333333333" footer="0.314583333333333"/>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2020年1月份价格临时补贴资金测算表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dcterms:created xsi:type="dcterms:W3CDTF">2019-05-06T08:43:00Z</dcterms:created>
  <cp:lastPrinted>2020-02-18T07:55:00Z</cp:lastPrinted>
  <dcterms:modified xsi:type="dcterms:W3CDTF">2020-02-18T08:32:11Z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